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7" i="1"/>
  <c r="H21" i="1"/>
  <c r="H19" i="1" l="1"/>
  <c r="H31" i="1"/>
  <c r="H24" i="1"/>
  <c r="H20" i="1"/>
  <c r="H16" i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<sst xmlns="http://schemas.openxmlformats.org/spreadsheetml/2006/main" count="48" uniqueCount="28">
  <si>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</si>
  <si>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</si>
  <si>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</si>
  <si>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</si>
  <si>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</si>
  <si>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</si>
  <si>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</si>
  <si>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</si>
  <si>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</si>
  <si>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</si>
  <si>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</si>
  <si>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</si>
  <si>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</si>
  <si>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</si>
  <si>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</si>
  <si>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</si>
  <si>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</si>
  <si>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</si>
  <si>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</si>
  <si>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</si>
  <si>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</si>
  <si>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</si>
  <si>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</si>
  <si>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</si>
  <si>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</si>
  <si>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Dana:25.12.2019.</t>
  </si>
  <si>
    <t>Primljena i neutrošena participacija od 26.12.2019.</t>
  </si>
  <si>
    <t>Dana 26.12.2019.godine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</si>
</sst>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9" zoomScaleNormal="100" workbookViewId="0">
      <selection activeCell="H48" sqref="H48"/>
    </sheetView>
  </sheetViews>
  <sheetFormatPr defaultRowHeight="15" x14ac:dyDescent="0.25"/>
  <cols>
    <col min="1" max="1" width="6.7109375" customWidth="1"/>
    <col min="2" max="2" width="39" customWidth="1"/>
    <col min="3" max="3" width="20.285156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6" t="s">
        <v>22</v>
      </c>
      <c r="C11" s="37"/>
      <c r="D11" s="37"/>
      <c r="E11" s="37"/>
      <c r="F11" s="38"/>
      <c r="G11" s="2" t="s">
        <v>5</v>
      </c>
      <c r="H11" s="2" t="s">
        <v>6</v>
      </c>
      <c r="I11" s="11"/>
      <c r="J11" s="11"/>
      <c r="K11" s="32"/>
      <c r="L11" s="32"/>
      <c r="M11" s="32"/>
      <c r="N11" s="32"/>
      <c r="O11" s="32"/>
    </row>
    <row r="12" spans="2:15" x14ac:dyDescent="0.25">
      <c r="B12" s="34" t="s">
        <v>20</v>
      </c>
      <c r="C12" s="34"/>
      <c r="D12" s="34"/>
      <c r="E12" s="34"/>
      <c r="F12" s="34"/>
      <c r="G12" s="14">
        <v>43825</v>
      </c>
      <c r="H12" s="23">
        <v>5862474.1900000004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3" t="s">
        <v>9</v>
      </c>
      <c r="C13" s="33"/>
      <c r="D13" s="33"/>
      <c r="E13" s="33"/>
      <c r="F13" s="33"/>
      <c r="G13" s="24">
        <v>43825</v>
      </c>
      <c r="H13" s="3">
        <f>H14+H25-H32-H42</f>
        <v>5711433.9699999997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43825</v>
      </c>
      <c r="H14" s="4">
        <f>H15+H16+H17+H18+H19+H20+H21+H22+H23+H24</f>
        <v>5081356.1899999995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-12125-1040274.72</f>
        <v>528050.56000000029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9" t="s">
        <v>2</v>
      </c>
      <c r="C19" s="30"/>
      <c r="D19" s="30"/>
      <c r="E19" s="30"/>
      <c r="F19" s="31"/>
      <c r="G19" s="12"/>
      <c r="H19" s="10">
        <f>2373750-142917.73-1623993+2373750</f>
        <v>2980589.27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f>237759.49-28795.17</f>
        <v>208964.32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+66400-843094.65-285322.57-298836.22-1174-105528+24888+30000</f>
        <v>138502.03999999928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222480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  <c r="L23" s="8"/>
    </row>
    <row r="24" spans="2:13" x14ac:dyDescent="0.25">
      <c r="B24" s="29" t="s">
        <v>26</v>
      </c>
      <c r="C24" s="30"/>
      <c r="D24" s="30"/>
      <c r="E24" s="30"/>
      <c r="F24" s="31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+12300+4700+11550+4250+3800+6650+5100+4200+9800+4400+8300+4300+10300+4800+4750+9200</f>
        <v>1002770</v>
      </c>
      <c r="I24" s="11"/>
      <c r="J24" s="11"/>
      <c r="K24" s="8"/>
      <c r="L24" s="8"/>
    </row>
    <row r="25" spans="2:13" x14ac:dyDescent="0.25">
      <c r="B25" s="48" t="s">
        <v>24</v>
      </c>
      <c r="C25" s="49"/>
      <c r="D25" s="49"/>
      <c r="E25" s="49"/>
      <c r="F25" s="50"/>
      <c r="G25" s="16">
        <v>43825</v>
      </c>
      <c r="H25" s="4">
        <f>H26+H27+H28+H29+H30+H31</f>
        <v>630077.78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113000+113000-113349.78+113000-117830.83+113000-124074.89+113000-117341.72+113000-96653.49+0.5+113000-76088.11+113000-99241.44+113000-70377.56+223250-0.02-75420.83-90956.97+115750-132414.92-2700-0.17+40000-136817.21-139591.2</f>
        <v>3141.3599999999569</v>
      </c>
      <c r="I27" s="11"/>
      <c r="J27" s="11"/>
      <c r="K27" s="8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1758775.38-1036974.4+179666.67-200000-157432+359333.33-117850+9240-1200+359333.34-66400-52080-19092-481463.9</f>
        <v>533856.42000000004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0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35339+16453+4553+11176+10141+8071+7347</f>
        <v>93080</v>
      </c>
      <c r="I31" s="11"/>
      <c r="J31" s="11"/>
    </row>
    <row r="32" spans="2:13" x14ac:dyDescent="0.25">
      <c r="B32" s="45" t="s">
        <v>16</v>
      </c>
      <c r="C32" s="46"/>
      <c r="D32" s="46"/>
      <c r="E32" s="46"/>
      <c r="F32" s="47"/>
      <c r="G32" s="17">
        <v>43825</v>
      </c>
      <c r="H32" s="5">
        <f>SUM(H33:H41)</f>
        <v>0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3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9" t="s">
        <v>2</v>
      </c>
      <c r="C37" s="30"/>
      <c r="D37" s="30"/>
      <c r="E37" s="30"/>
      <c r="F37" s="31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45" t="s">
        <v>21</v>
      </c>
      <c r="C42" s="46"/>
      <c r="D42" s="46"/>
      <c r="E42" s="46"/>
      <c r="F42" s="47"/>
      <c r="G42" s="17">
        <v>43825</v>
      </c>
      <c r="H42" s="5">
        <f>SUM(H43:H47)</f>
        <v>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26" t="s">
        <v>18</v>
      </c>
      <c r="C48" s="27"/>
      <c r="D48" s="27"/>
      <c r="E48" s="27"/>
      <c r="F48" s="28"/>
      <c r="G48" s="18">
        <v>43825</v>
      </c>
      <c r="H48" s="6">
        <f>35842.79+5089960+549600+691200+5000+8000+5231.78+20830.22-6369822+765000+13329.15-29.19-13329.15+415928.96+247697.91+243.26+16724.07+40.77+141.36+6702.29-687178.1+13375+24452.44+297.71-663311.05-24888</f>
        <v>151040.22000000009</v>
      </c>
      <c r="I48" s="11"/>
      <c r="L48" s="8"/>
    </row>
    <row r="49" spans="2:11" x14ac:dyDescent="0.25">
      <c r="B49" s="29" t="s">
        <v>17</v>
      </c>
      <c r="C49" s="30"/>
      <c r="D49" s="30"/>
      <c r="E49" s="30"/>
      <c r="F49" s="31"/>
      <c r="G49" s="2"/>
      <c r="H49" s="3"/>
      <c r="I49" s="11"/>
      <c r="J49" s="11"/>
    </row>
    <row r="50" spans="2:11" x14ac:dyDescent="0.25">
      <c r="B50" s="42" t="s">
        <v>4</v>
      </c>
      <c r="C50" s="43"/>
      <c r="D50" s="43"/>
      <c r="E50" s="43"/>
      <c r="F50" s="44"/>
      <c r="G50" s="2"/>
      <c r="H50" s="7">
        <f>H14+H25-H32-H42+H48-H49</f>
        <v>5862474.1899999995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2019-12-27T11:21:01Z</dcterms:modified>
</cp:coreProperties>
</file>