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7" i="1"/>
  <c r="H21" i="1"/>
  <c r="H19" i="1" l="1"/>
  <c r="H31" i="1"/>
  <c r="H24" i="1"/>
  <c r="H20" i="1"/>
  <c r="H16" i="1"/>
  <c r="H28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<sst xmlns="http://schemas.openxmlformats.org/spreadsheetml/2006/main" count="48" uniqueCount="28">
  <si>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</si>
  <si>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</si>
  <si>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</si>
  <si>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</si>
  <si>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</si>
  <si>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</si>
  <si>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</si>
  <si>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</si>
  <si>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</si>
  <si>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</si>
  <si>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</si>
  <si>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</si>
  <si>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</si>
  <si>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</si>
  <si>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</si>
  <si>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</si>
  <si>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</si>
  <si>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</si>
  <si>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</si>
  <si>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</si>
  <si>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</si>
  <si>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</si>
  <si>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</si>
  <si>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</si>
  <si>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</si>
  <si>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Dana:25.12.2019.</t>
  </si>
  <si>
    <t>Primljena i neutrošena participacija od 26.12.2019.</t>
  </si>
  <si>
    <t>Dana 26.12.2019.godine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</si>
</sst>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19" zoomScaleNormal="100" workbookViewId="0">
      <selection activeCell="H48" sqref="H48"/>
    </sheetView>
  </sheetViews>
  <sheetFormatPr defaultRowHeight="15" x14ac:dyDescent="0.25"/>
  <cols>
    <col min="1" max="1" width="6.7109375" customWidth="1"/>
    <col min="2" max="2" width="39" customWidth="1"/>
    <col min="3" max="3" width="20.285156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25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6" t="s">
        <v>22</v>
      </c>
      <c r="C11" s="37"/>
      <c r="D11" s="37"/>
      <c r="E11" s="37"/>
      <c r="F11" s="38"/>
      <c r="G11" s="2" t="s">
        <v>5</v>
      </c>
      <c r="H11" s="2" t="s">
        <v>6</v>
      </c>
      <c r="I11" s="11"/>
      <c r="J11" s="11"/>
      <c r="K11" s="32"/>
      <c r="L11" s="32"/>
      <c r="M11" s="32"/>
      <c r="N11" s="32"/>
      <c r="O11" s="32"/>
    </row>
    <row r="12" spans="2:15" x14ac:dyDescent="0.25">
      <c r="B12" s="34" t="s">
        <v>20</v>
      </c>
      <c r="C12" s="34"/>
      <c r="D12" s="34"/>
      <c r="E12" s="34"/>
      <c r="F12" s="34"/>
      <c r="G12" s="14">
        <v>43825</v>
      </c>
      <c r="H12" s="23">
        <v>5862474.1900000004</v>
      </c>
      <c r="I12" s="11"/>
      <c r="J12" s="11"/>
      <c r="K12" s="9"/>
      <c r="L12" s="9"/>
      <c r="M12" s="9"/>
      <c r="N12" s="9"/>
      <c r="O12" s="9"/>
    </row>
    <row r="13" spans="2:15" x14ac:dyDescent="0.25">
      <c r="B13" s="33" t="s">
        <v>9</v>
      </c>
      <c r="C13" s="33"/>
      <c r="D13" s="33"/>
      <c r="E13" s="33"/>
      <c r="F13" s="33"/>
      <c r="G13" s="24">
        <v>43825</v>
      </c>
      <c r="H13" s="3">
        <f>H14+H25-H32-H42</f>
        <v>5711433.9699999997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43825</v>
      </c>
      <c r="H14" s="4">
        <f>H15+H16+H17+H18+H19+H20+H21+H22+H23+H24</f>
        <v>5081356.1899999995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0</v>
      </c>
      <c r="I15" s="11"/>
      <c r="J15" s="11"/>
      <c r="K15" s="8"/>
    </row>
    <row r="16" spans="2:15" x14ac:dyDescent="0.25">
      <c r="B16" s="29" t="s">
        <v>11</v>
      </c>
      <c r="C16" s="30"/>
      <c r="D16" s="30"/>
      <c r="E16" s="30"/>
      <c r="F16" s="31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-12125-1040274.72</f>
        <v>528050.56000000029</v>
      </c>
      <c r="I16" s="11"/>
      <c r="J16" s="11"/>
      <c r="K16" s="8"/>
      <c r="L16" s="8"/>
    </row>
    <row r="17" spans="2:13" x14ac:dyDescent="0.25">
      <c r="B17" s="29" t="s">
        <v>12</v>
      </c>
      <c r="C17" s="30"/>
      <c r="D17" s="30"/>
      <c r="E17" s="30"/>
      <c r="F17" s="31"/>
      <c r="G17" s="12"/>
      <c r="H17" s="10">
        <v>0</v>
      </c>
      <c r="I17" s="11"/>
      <c r="J17" s="11"/>
    </row>
    <row r="18" spans="2:13" x14ac:dyDescent="0.25">
      <c r="B18" s="29" t="s">
        <v>19</v>
      </c>
      <c r="C18" s="30"/>
      <c r="D18" s="30"/>
      <c r="E18" s="30"/>
      <c r="F18" s="31"/>
      <c r="G18" s="12"/>
      <c r="H18" s="10">
        <v>0</v>
      </c>
      <c r="I18" s="11"/>
      <c r="J18" s="11"/>
    </row>
    <row r="19" spans="2:13" x14ac:dyDescent="0.25">
      <c r="B19" s="29" t="s">
        <v>2</v>
      </c>
      <c r="C19" s="30"/>
      <c r="D19" s="30"/>
      <c r="E19" s="30"/>
      <c r="F19" s="31"/>
      <c r="G19" s="12"/>
      <c r="H19" s="10">
        <f>2373750-142917.73-1623993+2373750</f>
        <v>2980589.27</v>
      </c>
      <c r="I19" s="11"/>
      <c r="J19" s="11"/>
    </row>
    <row r="20" spans="2:13" x14ac:dyDescent="0.25">
      <c r="B20" s="29" t="s">
        <v>3</v>
      </c>
      <c r="C20" s="30"/>
      <c r="D20" s="30"/>
      <c r="E20" s="30"/>
      <c r="F20" s="31"/>
      <c r="G20" s="12"/>
      <c r="H20" s="10">
        <f>237759.49-28795.17</f>
        <v>208964.32</v>
      </c>
      <c r="I20" s="11"/>
      <c r="J20" s="11"/>
    </row>
    <row r="21" spans="2:13" x14ac:dyDescent="0.25">
      <c r="B21" s="29" t="s">
        <v>13</v>
      </c>
      <c r="C21" s="30"/>
      <c r="D21" s="30"/>
      <c r="E21" s="30"/>
      <c r="F21" s="31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-3522-38879.27+15874.8+66400-843094.65-285322.57-298836.22-1174-105528+24888+30000</f>
        <v>138502.03999999928</v>
      </c>
      <c r="I21" s="11"/>
      <c r="J21" s="11"/>
      <c r="K21" s="11"/>
      <c r="L21" s="8"/>
    </row>
    <row r="22" spans="2:13" x14ac:dyDescent="0.25">
      <c r="B22" s="29" t="s">
        <v>14</v>
      </c>
      <c r="C22" s="30"/>
      <c r="D22" s="30"/>
      <c r="E22" s="30"/>
      <c r="F22" s="31"/>
      <c r="G22" s="12"/>
      <c r="H22" s="10">
        <v>222480</v>
      </c>
      <c r="I22" s="11"/>
      <c r="J22" s="11"/>
      <c r="K22" s="8"/>
    </row>
    <row r="23" spans="2:13" x14ac:dyDescent="0.25">
      <c r="B23" s="29" t="s">
        <v>15</v>
      </c>
      <c r="C23" s="30"/>
      <c r="D23" s="30"/>
      <c r="E23" s="30"/>
      <c r="F23" s="31"/>
      <c r="G23" s="12"/>
      <c r="H23" s="10">
        <v>0</v>
      </c>
      <c r="I23" s="11"/>
      <c r="J23" s="11"/>
      <c r="K23" s="8"/>
      <c r="L23" s="8"/>
    </row>
    <row r="24" spans="2:13" x14ac:dyDescent="0.25">
      <c r="B24" s="29" t="s">
        <v>26</v>
      </c>
      <c r="C24" s="30"/>
      <c r="D24" s="30"/>
      <c r="E24" s="30"/>
      <c r="F24" s="31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+10450+4800+15400+5350+13800+4850+8950+5900+10800+5100+12300+4700+11550+4250+3800+6650+5100+4200+9800+4400+8300+4300+10300+4800+4750+9200</f>
        <v>1002770</v>
      </c>
      <c r="I24" s="11"/>
      <c r="J24" s="11"/>
      <c r="K24" s="8"/>
      <c r="L24" s="8"/>
    </row>
    <row r="25" spans="2:13" x14ac:dyDescent="0.25">
      <c r="B25" s="48" t="s">
        <v>24</v>
      </c>
      <c r="C25" s="49"/>
      <c r="D25" s="49"/>
      <c r="E25" s="49"/>
      <c r="F25" s="50"/>
      <c r="G25" s="16">
        <v>43825</v>
      </c>
      <c r="H25" s="4">
        <f>H26+H27+H28+H29+H30+H31</f>
        <v>630077.78</v>
      </c>
      <c r="I25" s="11"/>
      <c r="J25" s="11"/>
      <c r="K25" s="8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v>0</v>
      </c>
      <c r="I26" s="11"/>
      <c r="J26" s="11"/>
    </row>
    <row r="27" spans="2:13" x14ac:dyDescent="0.25">
      <c r="B27" s="29" t="s">
        <v>11</v>
      </c>
      <c r="C27" s="30"/>
      <c r="D27" s="30"/>
      <c r="E27" s="30"/>
      <c r="F27" s="31"/>
      <c r="G27" s="2"/>
      <c r="H27" s="10">
        <f>113000+113000-113349.78+113000-117830.83+113000-124074.89+113000-117341.72+113000-96653.49+0.5+113000-76088.11+113000-99241.44+113000-70377.56+223250-0.02-75420.83-90956.97+115750-132414.92-2700-0.17+40000-136817.21-139591.2</f>
        <v>3141.3599999999569</v>
      </c>
      <c r="I27" s="11"/>
      <c r="J27" s="11"/>
      <c r="K27" s="8"/>
    </row>
    <row r="28" spans="2:13" x14ac:dyDescent="0.25">
      <c r="B28" s="29" t="s">
        <v>13</v>
      </c>
      <c r="C28" s="30"/>
      <c r="D28" s="30"/>
      <c r="E28" s="30"/>
      <c r="F28" s="31"/>
      <c r="G28" s="2"/>
      <c r="H28" s="10">
        <f>1758775.38-1036974.4+179666.67-200000-157432+359333.33-117850+9240-1200+359333.34-66400-52080-19092-481463.9</f>
        <v>533856.42000000004</v>
      </c>
      <c r="I28" s="11"/>
      <c r="J28" s="11"/>
      <c r="K28" s="8"/>
      <c r="L28" s="8"/>
      <c r="M28" s="8"/>
    </row>
    <row r="29" spans="2:13" x14ac:dyDescent="0.25">
      <c r="B29" s="29" t="s">
        <v>14</v>
      </c>
      <c r="C29" s="30"/>
      <c r="D29" s="30"/>
      <c r="E29" s="30"/>
      <c r="F29" s="31"/>
      <c r="G29" s="2"/>
      <c r="H29" s="10">
        <v>0</v>
      </c>
      <c r="I29" s="11"/>
      <c r="J29" s="11"/>
    </row>
    <row r="30" spans="2:13" x14ac:dyDescent="0.25">
      <c r="B30" s="29" t="s">
        <v>15</v>
      </c>
      <c r="C30" s="30"/>
      <c r="D30" s="30"/>
      <c r="E30" s="30"/>
      <c r="F30" s="31"/>
      <c r="G30" s="2"/>
      <c r="H30" s="10">
        <v>0</v>
      </c>
      <c r="I30" s="11"/>
      <c r="J30" s="11"/>
    </row>
    <row r="31" spans="2:13" x14ac:dyDescent="0.25">
      <c r="B31" s="29" t="s">
        <v>26</v>
      </c>
      <c r="C31" s="30"/>
      <c r="D31" s="30"/>
      <c r="E31" s="30"/>
      <c r="F31" s="31"/>
      <c r="G31" s="2"/>
      <c r="H31" s="10">
        <f>35339+16453+4553+11176+10141+8071+7347</f>
        <v>93080</v>
      </c>
      <c r="I31" s="11"/>
      <c r="J31" s="11"/>
    </row>
    <row r="32" spans="2:13" x14ac:dyDescent="0.25">
      <c r="B32" s="45" t="s">
        <v>16</v>
      </c>
      <c r="C32" s="46"/>
      <c r="D32" s="46"/>
      <c r="E32" s="46"/>
      <c r="F32" s="47"/>
      <c r="G32" s="17">
        <v>43825</v>
      </c>
      <c r="H32" s="5">
        <f>SUM(H33:H41)</f>
        <v>0</v>
      </c>
      <c r="I32" s="11"/>
      <c r="J32" s="11"/>
    </row>
    <row r="33" spans="2:12" x14ac:dyDescent="0.25">
      <c r="B33" s="29" t="s">
        <v>10</v>
      </c>
      <c r="C33" s="30"/>
      <c r="D33" s="30"/>
      <c r="E33" s="30"/>
      <c r="F33" s="31"/>
      <c r="G33" s="13"/>
      <c r="H33" s="15">
        <v>0</v>
      </c>
      <c r="I33" s="11"/>
      <c r="J33" s="11"/>
    </row>
    <row r="34" spans="2:12" x14ac:dyDescent="0.25">
      <c r="B34" s="29" t="s">
        <v>11</v>
      </c>
      <c r="C34" s="30"/>
      <c r="D34" s="30"/>
      <c r="E34" s="30"/>
      <c r="F34" s="31"/>
      <c r="G34" s="13"/>
      <c r="H34" s="3">
        <v>0</v>
      </c>
      <c r="I34" s="11"/>
      <c r="J34" s="11"/>
    </row>
    <row r="35" spans="2:12" x14ac:dyDescent="0.25">
      <c r="B35" s="29" t="s">
        <v>12</v>
      </c>
      <c r="C35" s="30"/>
      <c r="D35" s="30"/>
      <c r="E35" s="30"/>
      <c r="F35" s="31"/>
      <c r="G35" s="13"/>
      <c r="H35" s="10">
        <v>0</v>
      </c>
      <c r="I35" s="11"/>
      <c r="J35" s="11"/>
    </row>
    <row r="36" spans="2:12" x14ac:dyDescent="0.25">
      <c r="B36" s="29" t="s">
        <v>19</v>
      </c>
      <c r="C36" s="30"/>
      <c r="D36" s="30"/>
      <c r="E36" s="30"/>
      <c r="F36" s="31"/>
      <c r="G36" s="13"/>
      <c r="H36" s="10">
        <v>0</v>
      </c>
      <c r="I36" s="11"/>
      <c r="J36" s="11"/>
    </row>
    <row r="37" spans="2:12" x14ac:dyDescent="0.25">
      <c r="B37" s="29" t="s">
        <v>2</v>
      </c>
      <c r="C37" s="30"/>
      <c r="D37" s="30"/>
      <c r="E37" s="30"/>
      <c r="F37" s="31"/>
      <c r="G37" s="13"/>
      <c r="H37" s="10">
        <v>0</v>
      </c>
      <c r="I37" s="11"/>
      <c r="J37" s="11"/>
    </row>
    <row r="38" spans="2:12" x14ac:dyDescent="0.25">
      <c r="B38" s="29" t="s">
        <v>3</v>
      </c>
      <c r="C38" s="30"/>
      <c r="D38" s="30"/>
      <c r="E38" s="30"/>
      <c r="F38" s="31"/>
      <c r="G38" s="13"/>
      <c r="H38" s="10">
        <v>0</v>
      </c>
      <c r="I38" s="11"/>
      <c r="J38" s="11"/>
    </row>
    <row r="39" spans="2:12" x14ac:dyDescent="0.25">
      <c r="B39" s="29" t="s">
        <v>13</v>
      </c>
      <c r="C39" s="30"/>
      <c r="D39" s="30"/>
      <c r="E39" s="30"/>
      <c r="F39" s="31"/>
      <c r="G39" s="13"/>
      <c r="H39" s="10">
        <v>0</v>
      </c>
      <c r="I39" s="11"/>
      <c r="J39" s="11"/>
    </row>
    <row r="40" spans="2:12" x14ac:dyDescent="0.25">
      <c r="B40" s="29" t="s">
        <v>14</v>
      </c>
      <c r="C40" s="30"/>
      <c r="D40" s="30"/>
      <c r="E40" s="30"/>
      <c r="F40" s="31"/>
      <c r="G40" s="13"/>
      <c r="H40" s="10">
        <v>0</v>
      </c>
      <c r="I40" s="11"/>
      <c r="J40" s="11"/>
    </row>
    <row r="41" spans="2:12" x14ac:dyDescent="0.25">
      <c r="B41" s="29" t="s">
        <v>15</v>
      </c>
      <c r="C41" s="30"/>
      <c r="D41" s="30"/>
      <c r="E41" s="30"/>
      <c r="F41" s="31"/>
      <c r="G41" s="13"/>
      <c r="H41" s="10">
        <v>0</v>
      </c>
      <c r="I41" s="11"/>
      <c r="J41" s="11"/>
    </row>
    <row r="42" spans="2:12" x14ac:dyDescent="0.25">
      <c r="B42" s="45" t="s">
        <v>21</v>
      </c>
      <c r="C42" s="46"/>
      <c r="D42" s="46"/>
      <c r="E42" s="46"/>
      <c r="F42" s="47"/>
      <c r="G42" s="17">
        <v>43825</v>
      </c>
      <c r="H42" s="5">
        <f>SUM(H43:H47)</f>
        <v>0</v>
      </c>
      <c r="I42" s="11"/>
      <c r="J42" s="11"/>
    </row>
    <row r="43" spans="2:12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1"/>
      <c r="J43" s="11"/>
    </row>
    <row r="44" spans="2:12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1"/>
      <c r="J44" s="11"/>
    </row>
    <row r="45" spans="2:12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1"/>
      <c r="J45" s="11"/>
    </row>
    <row r="46" spans="2:12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1"/>
      <c r="J46" s="11"/>
    </row>
    <row r="47" spans="2:12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1"/>
      <c r="J47" s="11"/>
    </row>
    <row r="48" spans="2:12" x14ac:dyDescent="0.25">
      <c r="B48" s="26" t="s">
        <v>18</v>
      </c>
      <c r="C48" s="27"/>
      <c r="D48" s="27"/>
      <c r="E48" s="27"/>
      <c r="F48" s="28"/>
      <c r="G48" s="18">
        <v>43825</v>
      </c>
      <c r="H48" s="6">
        <f>35842.79+5089960+549600+691200+5000+8000+5231.78+20830.22-6369822+765000+13329.15-29.19-13329.15+415928.96+247697.91+243.26+16724.07+40.77+141.36+6702.29-687178.1+13375+24452.44+297.71-663311.05-24888</f>
        <v>151040.22000000009</v>
      </c>
      <c r="I48" s="11"/>
      <c r="L48" s="8"/>
    </row>
    <row r="49" spans="2:11" x14ac:dyDescent="0.25">
      <c r="B49" s="29" t="s">
        <v>17</v>
      </c>
      <c r="C49" s="30"/>
      <c r="D49" s="30"/>
      <c r="E49" s="30"/>
      <c r="F49" s="31"/>
      <c r="G49" s="2"/>
      <c r="H49" s="3"/>
      <c r="I49" s="11"/>
      <c r="J49" s="11"/>
    </row>
    <row r="50" spans="2:11" x14ac:dyDescent="0.25">
      <c r="B50" s="42" t="s">
        <v>4</v>
      </c>
      <c r="C50" s="43"/>
      <c r="D50" s="43"/>
      <c r="E50" s="43"/>
      <c r="F50" s="44"/>
      <c r="G50" s="2"/>
      <c r="H50" s="7">
        <f>H14+H25-H32-H42+H48-H49</f>
        <v>5862474.1899999995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2019-12-27T11:21:01Z</dcterms:modified>
</cp:coreProperties>
</file>